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 sheetId="1" r:id="rId4"/>
    <sheet state="visible" name="Example Notes" sheetId="2" r:id="rId5"/>
  </sheets>
  <definedNames/>
  <calcPr/>
  <extLst>
    <ext uri="GoogleSheetsCustomDataVersion2">
      <go:sheetsCustomData xmlns:go="http://customooxmlschemas.google.com/" r:id="rId6" roundtripDataChecksum="OWUrM5smy+0Yff7758O2b0ojSYAg2qV0CExyIPWPVno="/>
    </ext>
  </extLst>
</workbook>
</file>

<file path=xl/sharedStrings.xml><?xml version="1.0" encoding="utf-8"?>
<sst xmlns="http://schemas.openxmlformats.org/spreadsheetml/2006/main" count="119" uniqueCount="80">
  <si>
    <t>May Term Off-Campus Travel Budget - Covenant College</t>
  </si>
  <si>
    <t xml:space="preserve">Submit this budget worksheet along with your proposal form to the GEO by Faculty Retreat for approval. Finalize numbers before advertising the costs to students during informational sessions. </t>
  </si>
  <si>
    <r>
      <rPr>
        <rFont val="Nunito"/>
        <color theme="1"/>
        <sz val="11.0"/>
      </rPr>
      <t xml:space="preserve">Complete the </t>
    </r>
    <r>
      <rPr>
        <rFont val="Nunito"/>
        <b/>
        <color rgb="FF4F81BD"/>
        <sz val="11.0"/>
      </rPr>
      <t>BLUE</t>
    </r>
    <r>
      <rPr>
        <rFont val="Nunito"/>
        <color theme="1"/>
        <sz val="11.0"/>
      </rPr>
      <t xml:space="preserve"> boxes before the trip -- the</t>
    </r>
    <r>
      <rPr>
        <rFont val="Nunito"/>
        <color rgb="FF999999"/>
        <sz val="11.0"/>
      </rPr>
      <t xml:space="preserve"> </t>
    </r>
    <r>
      <rPr>
        <rFont val="Nunito"/>
        <b/>
        <color rgb="FF666666"/>
        <sz val="11.0"/>
      </rPr>
      <t>GRAY</t>
    </r>
    <r>
      <rPr>
        <rFont val="Nunito"/>
        <color rgb="FF999999"/>
        <sz val="11.0"/>
      </rPr>
      <t xml:space="preserve"> </t>
    </r>
    <r>
      <rPr>
        <rFont val="Nunito"/>
        <color theme="1"/>
        <sz val="11.0"/>
      </rPr>
      <t>boxes will be automatically calculated.</t>
    </r>
  </si>
  <si>
    <r>
      <rPr>
        <rFont val="Nunito"/>
        <color theme="1"/>
        <sz val="11.0"/>
      </rPr>
      <t xml:space="preserve">Make sure to submit your </t>
    </r>
    <r>
      <rPr>
        <rFont val="Nunito"/>
        <b/>
        <color theme="1"/>
        <sz val="11.0"/>
      </rPr>
      <t>Actual</t>
    </r>
    <r>
      <rPr>
        <rFont val="Nunito"/>
        <color theme="1"/>
        <sz val="11.0"/>
      </rPr>
      <t xml:space="preserve"> numbers at the end of the course.</t>
    </r>
  </si>
  <si>
    <t>Please see the Example Notes sheet for more details. If an item doesn't apply, leave it blank.</t>
  </si>
  <si>
    <t>Faculty Lead</t>
  </si>
  <si>
    <t>Course Code and Title</t>
  </si>
  <si>
    <t>Location and Travel Dates</t>
  </si>
  <si>
    <t>Projected</t>
  </si>
  <si>
    <t>Student Count</t>
  </si>
  <si>
    <t>Supervisor Count</t>
  </si>
  <si>
    <t xml:space="preserve">Total attending:  </t>
  </si>
  <si>
    <t>Credit hours</t>
  </si>
  <si>
    <t>Program Revenue</t>
  </si>
  <si>
    <t>Item</t>
  </si>
  <si>
    <t>Budgeted</t>
  </si>
  <si>
    <t>Tuition (Ex: 2024 - $875 per credit hour)</t>
  </si>
  <si>
    <t>Student Course Fees</t>
  </si>
  <si>
    <t>Total Program Revenue</t>
  </si>
  <si>
    <t>Program Expenses</t>
  </si>
  <si>
    <t>Cost per Person</t>
  </si>
  <si>
    <t>Projected Total</t>
  </si>
  <si>
    <t>Actual</t>
  </si>
  <si>
    <t>Faculty Compensation (90% of tuition, up to 6k)</t>
  </si>
  <si>
    <t>Supervisor Airfare Round-Trip</t>
  </si>
  <si>
    <t>Supervisor Meals per Diem</t>
  </si>
  <si>
    <t>Supervising Accommodation</t>
  </si>
  <si>
    <t>Domestic Airport Transportation</t>
  </si>
  <si>
    <t>Administrative, Comms, and Class Supply Costs</t>
  </si>
  <si>
    <t>Classroom Rental, if applicable</t>
  </si>
  <si>
    <t>Vehicle Rental and Insurance, if applicable</t>
  </si>
  <si>
    <t xml:space="preserve">Other Transit Costs </t>
  </si>
  <si>
    <t>Student Accommodations</t>
  </si>
  <si>
    <t>Excursions</t>
  </si>
  <si>
    <t>Group Meals</t>
  </si>
  <si>
    <t xml:space="preserve">Student Emergency Funds </t>
  </si>
  <si>
    <t>International Airport Transportation</t>
  </si>
  <si>
    <t>Other, include details</t>
  </si>
  <si>
    <t>Total Cost in USD</t>
  </si>
  <si>
    <t>Total Revenue</t>
  </si>
  <si>
    <t>Total Expenses</t>
  </si>
  <si>
    <t>Net Total</t>
  </si>
  <si>
    <t>Cash Advance (if applicable)</t>
  </si>
  <si>
    <t>Note:</t>
  </si>
  <si>
    <t>Proposed Student Expenses</t>
  </si>
  <si>
    <t>Tuition</t>
  </si>
  <si>
    <t>Course Fee</t>
  </si>
  <si>
    <t>Student Airfare Round-Trip</t>
  </si>
  <si>
    <t>Personal Expenses</t>
  </si>
  <si>
    <t>Total</t>
  </si>
  <si>
    <t>May Term Off-Campus Travel Budget- Covenant College</t>
  </si>
  <si>
    <t xml:space="preserve">Make a copy of this form. Submit this budget worksheet along with your proposal form to the GEO by the beginning of Fall Term for approval. Finalize numbers before advertising the costs to students during informational sessions. </t>
  </si>
  <si>
    <r>
      <rPr>
        <rFont val="Nunito"/>
        <color theme="1"/>
        <sz val="11.0"/>
      </rPr>
      <t xml:space="preserve">Complete the </t>
    </r>
    <r>
      <rPr>
        <rFont val="Nunito"/>
        <b/>
        <color rgb="FF4F81BD"/>
        <sz val="11.0"/>
      </rPr>
      <t>BLUE</t>
    </r>
    <r>
      <rPr>
        <rFont val="Nunito"/>
        <color theme="1"/>
        <sz val="11.0"/>
      </rPr>
      <t xml:space="preserve"> boxes before the trip -- the</t>
    </r>
    <r>
      <rPr>
        <rFont val="Nunito"/>
        <color rgb="FF999999"/>
        <sz val="11.0"/>
      </rPr>
      <t xml:space="preserve"> </t>
    </r>
    <r>
      <rPr>
        <rFont val="Nunito"/>
        <b/>
        <color rgb="FF999999"/>
        <sz val="11.0"/>
      </rPr>
      <t>GRAY</t>
    </r>
    <r>
      <rPr>
        <rFont val="Nunito"/>
        <color rgb="FF999999"/>
        <sz val="11.0"/>
      </rPr>
      <t xml:space="preserve"> </t>
    </r>
    <r>
      <rPr>
        <rFont val="Nunito"/>
        <color theme="1"/>
        <sz val="11.0"/>
      </rPr>
      <t>boxes will be automatically calculated</t>
    </r>
  </si>
  <si>
    <t>Make sure to submit your Actual numbers at the end of the course.</t>
  </si>
  <si>
    <t>If an item doesn't apply, leave it blank</t>
  </si>
  <si>
    <t>Tuition (2023 - $843 per credit hour)</t>
  </si>
  <si>
    <t>Student Course Fee = student cost above tuition</t>
  </si>
  <si>
    <t>Individual Cost</t>
  </si>
  <si>
    <r>
      <rPr>
        <rFont val="Nunito"/>
        <color rgb="FF000000"/>
        <sz val="11.0"/>
      </rPr>
      <t xml:space="preserve">Faculty Compensation = </t>
    </r>
    <r>
      <rPr>
        <rFont val="Nunito"/>
        <b/>
        <color rgb="FF000000"/>
        <sz val="11.0"/>
      </rPr>
      <t>90% of tuition, up to $6000</t>
    </r>
  </si>
  <si>
    <r>
      <rPr>
        <rFont val="Nunito"/>
        <color rgb="FF000000"/>
        <sz val="11.0"/>
      </rPr>
      <t>Supervisor Airfare Round-Trip =</t>
    </r>
    <r>
      <rPr>
        <rFont val="Nunito"/>
        <b/>
        <color rgb="FF000000"/>
        <sz val="11.0"/>
      </rPr>
      <t xml:space="preserve"> consult travel agent quote</t>
    </r>
  </si>
  <si>
    <t>Ex: 1250</t>
  </si>
  <si>
    <r>
      <rPr>
        <rFont val="Nunito"/>
        <color rgb="FF000000"/>
        <sz val="11.0"/>
      </rPr>
      <t>Domestic Airport Transportation = supervisor</t>
    </r>
    <r>
      <rPr>
        <rFont val="Nunito"/>
        <b/>
        <i/>
        <color rgb="FF000000"/>
        <sz val="11.0"/>
      </rPr>
      <t xml:space="preserve"> and student</t>
    </r>
    <r>
      <rPr>
        <rFont val="Nunito"/>
        <color rgb="FF000000"/>
        <sz val="11.0"/>
      </rPr>
      <t xml:space="preserve"> shuttle cost to Atlanta</t>
    </r>
  </si>
  <si>
    <t>Ex: 1900</t>
  </si>
  <si>
    <r>
      <rPr>
        <rFont val="Nunito"/>
        <color rgb="FF000000"/>
        <sz val="11.0"/>
      </rPr>
      <t xml:space="preserve">Supervisor Meal Budget = </t>
    </r>
    <r>
      <rPr>
        <rFont val="Nunito"/>
        <b/>
        <color rgb="FF000000"/>
        <sz val="11.0"/>
      </rPr>
      <t>ex: breakfast $6 + lunch $10 + dinner $14 x travel days</t>
    </r>
  </si>
  <si>
    <t>Ex: 30 x 19</t>
  </si>
  <si>
    <t>Supervising Accommodation (depending on housing style dorms/apt this may be a lump sum with Student Accommodation below)</t>
  </si>
  <si>
    <t>Administrative Costs and Course Supplies</t>
  </si>
  <si>
    <r>
      <rPr>
        <rFont val="Nunito"/>
        <color rgb="FF000000"/>
        <sz val="11.0"/>
      </rPr>
      <t xml:space="preserve">Vehicle Rental and Insurance, if applicable - </t>
    </r>
    <r>
      <rPr>
        <rFont val="Nunito"/>
        <b/>
        <color rgb="FF000000"/>
        <sz val="11.0"/>
      </rPr>
      <t>insurance for rentals is required</t>
    </r>
  </si>
  <si>
    <r>
      <rPr>
        <rFont val="Nunito"/>
        <color rgb="FF000000"/>
        <sz val="11.0"/>
      </rPr>
      <t xml:space="preserve">Other Transit Costs = </t>
    </r>
    <r>
      <rPr>
        <rFont val="Nunito"/>
        <b/>
        <color rgb="FF000000"/>
        <sz val="11.0"/>
      </rPr>
      <t>public transit, eurorail, Venician gondola etc.</t>
    </r>
  </si>
  <si>
    <t>Excursions = museums, events, group meals, additional accommodation - you will need to anticipate costs for each outing, such as entry fees or tips</t>
  </si>
  <si>
    <r>
      <rPr>
        <rFont val="Nunito"/>
        <color theme="1"/>
        <sz val="11.0"/>
      </rPr>
      <t xml:space="preserve">Emergency Funds = </t>
    </r>
    <r>
      <rPr>
        <rFont val="Nunito"/>
        <b/>
        <color theme="1"/>
        <sz val="11.0"/>
      </rPr>
      <t>$100 per person min suggested</t>
    </r>
  </si>
  <si>
    <t>Ex: 200 x 4</t>
  </si>
  <si>
    <t>International Airport Transportation = supervisor and student from overseas accommodation to return airport</t>
  </si>
  <si>
    <t>Ex: 300 + 300</t>
  </si>
  <si>
    <t>Course Fee = Student Cost above Tuition</t>
  </si>
  <si>
    <t>Total Program Cost per Student</t>
  </si>
  <si>
    <t xml:space="preserve">Rationale: </t>
  </si>
  <si>
    <r>
      <rPr>
        <rFont val="Nunito"/>
        <color rgb="FF000000"/>
        <sz val="11.0"/>
      </rPr>
      <t xml:space="preserve">Student Airfare Round-Trip = </t>
    </r>
    <r>
      <rPr>
        <rFont val="Nunito"/>
        <b/>
        <color rgb="FF000000"/>
        <sz val="11.0"/>
      </rPr>
      <t>consult travel agent quote</t>
    </r>
  </si>
  <si>
    <t>Personal Expenses = some faculty leads like to estimate student meal costs here</t>
  </si>
  <si>
    <t>Trip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</si>
</sst>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8">
    <font>
      <sz val="11.0"/>
      <color theme="1"/>
      <name val="Calibri"/>
      <scheme val="minor"/>
    </font>
    <font>
      <b/>
      <sz val="14.0"/>
      <color rgb="FF000000"/>
      <name val="Nunito"/>
    </font>
    <font/>
    <font>
      <color theme="1"/>
      <name val="Calibri"/>
      <scheme val="minor"/>
    </font>
    <font>
      <b/>
      <i/>
      <sz val="11.0"/>
      <color rgb="FF000000"/>
      <name val="Nunito"/>
    </font>
    <font>
      <sz val="11.0"/>
      <color theme="1"/>
      <name val="Nunito"/>
    </font>
    <font>
      <b/>
      <sz val="10.0"/>
      <color theme="1"/>
      <name val="Nunito"/>
    </font>
    <font>
      <b/>
      <sz val="11.0"/>
      <color theme="1"/>
      <name val="Nunito"/>
    </font>
    <font>
      <color theme="1"/>
      <name val="Nunito"/>
    </font>
    <font>
      <sz val="11.0"/>
      <color rgb="FF000000"/>
      <name val="Nunito"/>
    </font>
    <font>
      <b/>
      <sz val="12.0"/>
      <color theme="1"/>
      <name val="Nunito"/>
    </font>
    <font>
      <b/>
      <sz val="11.0"/>
      <color rgb="FF000000"/>
      <name val="Nunito"/>
    </font>
    <font>
      <b/>
      <sz val="18.0"/>
      <color rgb="FF000000"/>
      <name val="Nunito"/>
    </font>
    <font>
      <b/>
      <sz val="12.0"/>
      <color rgb="FF000000"/>
      <name val="Nunito"/>
    </font>
    <font>
      <color theme="1"/>
      <name val="Calibri"/>
    </font>
    <font>
      <sz val="9.0"/>
      <color rgb="FF1F1F1F"/>
      <name val="Nunito"/>
    </font>
    <font>
      <sz val="12.0"/>
      <color theme="1"/>
      <name val="Nunito"/>
    </font>
    <font>
      <b/>
      <color theme="1"/>
      <name val="Nunito"/>
    </font>
  </fonts>
  <fills count="9">
    <fill>
      <patternFill patternType="none"/>
    </fill>
    <fill>
      <patternFill patternType="lightGray"/>
    </fill>
    <fill>
      <patternFill patternType="solid">
        <fgColor rgb="FFCFE2F3"/>
        <bgColor rgb="FFCFE2F3"/>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A4C2F4"/>
        <bgColor rgb="FFA4C2F4"/>
      </patternFill>
    </fill>
  </fills>
  <borders count="2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border>
    <border>
      <left style="medium">
        <color rgb="FF000000"/>
      </left>
      <right style="medium">
        <color rgb="FF000000"/>
      </right>
      <bottom style="medium">
        <color rgb="FF000000"/>
      </bottom>
    </border>
    <border>
      <left style="medium">
        <color rgb="FF000000"/>
      </left>
      <bottom style="medium">
        <color rgb="FF000000"/>
      </bottom>
    </border>
    <border>
      <left style="medium">
        <color rgb="FF000000"/>
      </left>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0" fillId="0" fontId="1" numFmtId="0" xfId="0" applyAlignment="1" applyFont="1">
      <alignment horizontal="center" shrinkToFit="0" vertical="center" wrapText="1"/>
    </xf>
    <xf borderId="0" fillId="0" fontId="3" numFmtId="0" xfId="0" applyAlignment="1" applyFont="1">
      <alignment vertical="center"/>
    </xf>
    <xf borderId="0" fillId="0" fontId="4" numFmtId="0" xfId="0" applyAlignment="1" applyFont="1">
      <alignment horizontal="left" readingOrder="0" shrinkToFit="0" vertical="center" wrapText="1"/>
    </xf>
    <xf borderId="0" fillId="0" fontId="4" numFmtId="0" xfId="0" applyAlignment="1" applyFont="1">
      <alignment horizontal="left" readingOrder="0" shrinkToFit="0" wrapText="1"/>
    </xf>
    <xf borderId="0" fillId="0" fontId="5" numFmtId="0" xfId="0" applyAlignment="1" applyFont="1">
      <alignment horizontal="left" readingOrder="0"/>
    </xf>
    <xf borderId="0" fillId="0" fontId="6" numFmtId="0" xfId="0" applyAlignment="1" applyFont="1">
      <alignment horizontal="left" readingOrder="0"/>
    </xf>
    <xf borderId="0" fillId="0" fontId="6" numFmtId="0" xfId="0" applyAlignment="1" applyFont="1">
      <alignment horizontal="left"/>
    </xf>
    <xf borderId="0" fillId="0" fontId="7" numFmtId="0" xfId="0" applyAlignment="1" applyFont="1">
      <alignment horizontal="right" readingOrder="0"/>
    </xf>
    <xf borderId="0" fillId="0" fontId="8" numFmtId="0" xfId="0" applyFont="1"/>
    <xf borderId="1" fillId="2" fontId="8" numFmtId="0" xfId="0" applyBorder="1" applyFill="1" applyFont="1"/>
    <xf borderId="3" fillId="0" fontId="2" numFmtId="0" xfId="0" applyBorder="1" applyFont="1"/>
    <xf borderId="1" fillId="2" fontId="9" numFmtId="0" xfId="0" applyAlignment="1" applyBorder="1" applyFont="1">
      <alignment horizontal="center"/>
    </xf>
    <xf borderId="1" fillId="2" fontId="5" numFmtId="0" xfId="0" applyAlignment="1" applyBorder="1" applyFont="1">
      <alignment horizontal="center"/>
    </xf>
    <xf borderId="0" fillId="0" fontId="7" numFmtId="0" xfId="0" applyAlignment="1" applyFont="1">
      <alignment horizontal="right"/>
    </xf>
    <xf borderId="0" fillId="0" fontId="5" numFmtId="0" xfId="0" applyAlignment="1" applyFont="1">
      <alignment horizontal="center"/>
    </xf>
    <xf borderId="2" fillId="0" fontId="5" numFmtId="0" xfId="0" applyAlignment="1" applyBorder="1" applyFont="1">
      <alignment horizontal="center"/>
    </xf>
    <xf borderId="0" fillId="0" fontId="10" numFmtId="0" xfId="0" applyAlignment="1" applyFont="1">
      <alignment horizontal="right"/>
    </xf>
    <xf borderId="4" fillId="0" fontId="10" numFmtId="0" xfId="0" applyAlignment="1" applyBorder="1" applyFont="1">
      <alignment horizontal="center" readingOrder="0"/>
    </xf>
    <xf borderId="5" fillId="0" fontId="2" numFmtId="0" xfId="0" applyBorder="1" applyFont="1"/>
    <xf borderId="6" fillId="2" fontId="9" numFmtId="0" xfId="0" applyAlignment="1" applyBorder="1" applyFont="1">
      <alignment readingOrder="0"/>
    </xf>
    <xf borderId="0" fillId="0" fontId="11" numFmtId="0" xfId="0" applyAlignment="1" applyFont="1">
      <alignment horizontal="right" readingOrder="0"/>
    </xf>
    <xf borderId="7" fillId="2" fontId="9" numFmtId="0" xfId="0" applyAlignment="1" applyBorder="1" applyFont="1">
      <alignment readingOrder="0"/>
    </xf>
    <xf borderId="0" fillId="0" fontId="11" numFmtId="0" xfId="0" applyAlignment="1" applyFont="1">
      <alignment horizontal="right"/>
    </xf>
    <xf borderId="8" fillId="3" fontId="5" numFmtId="0" xfId="0" applyBorder="1" applyFill="1" applyFont="1"/>
    <xf borderId="8" fillId="2" fontId="9" numFmtId="0" xfId="0" applyAlignment="1" applyBorder="1" applyFont="1">
      <alignment readingOrder="0"/>
    </xf>
    <xf borderId="0" fillId="0" fontId="10" numFmtId="0" xfId="0" applyAlignment="1" applyFont="1">
      <alignment horizontal="center"/>
    </xf>
    <xf borderId="0" fillId="0" fontId="5" numFmtId="0" xfId="0" applyFont="1"/>
    <xf borderId="4" fillId="0" fontId="12" numFmtId="0" xfId="0" applyAlignment="1" applyBorder="1" applyFont="1">
      <alignment horizontal="center"/>
    </xf>
    <xf borderId="4" fillId="0" fontId="2" numFmtId="0" xfId="0" applyBorder="1" applyFont="1"/>
    <xf borderId="1" fillId="0" fontId="10" numFmtId="0" xfId="0" applyBorder="1" applyFont="1"/>
    <xf borderId="8" fillId="0" fontId="13" numFmtId="0" xfId="0" applyAlignment="1" applyBorder="1" applyFont="1">
      <alignment horizontal="center"/>
    </xf>
    <xf borderId="1" fillId="0" fontId="9" numFmtId="0" xfId="0" applyAlignment="1" applyBorder="1" applyFont="1">
      <alignment readingOrder="0"/>
    </xf>
    <xf borderId="8" fillId="3" fontId="5" numFmtId="164" xfId="0" applyBorder="1" applyFont="1" applyNumberFormat="1"/>
    <xf borderId="9" fillId="0" fontId="9" numFmtId="0" xfId="0" applyAlignment="1" applyBorder="1" applyFont="1">
      <alignment readingOrder="0"/>
    </xf>
    <xf borderId="10" fillId="0" fontId="2" numFmtId="0" xfId="0" applyBorder="1" applyFont="1"/>
    <xf borderId="11" fillId="0" fontId="2" numFmtId="0" xfId="0" applyBorder="1" applyFont="1"/>
    <xf borderId="12" fillId="3" fontId="5" numFmtId="164" xfId="0" applyBorder="1" applyFont="1" applyNumberFormat="1"/>
    <xf borderId="13" fillId="0" fontId="11" numFmtId="0" xfId="0" applyAlignment="1" applyBorder="1" applyFont="1">
      <alignment horizontal="right"/>
    </xf>
    <xf borderId="14" fillId="0" fontId="2" numFmtId="0" xfId="0" applyBorder="1" applyFont="1"/>
    <xf borderId="15" fillId="0" fontId="2" numFmtId="0" xfId="0" applyBorder="1" applyFont="1"/>
    <xf borderId="16" fillId="3" fontId="5" numFmtId="164" xfId="0" applyBorder="1" applyFont="1" applyNumberFormat="1"/>
    <xf borderId="0" fillId="0" fontId="12" numFmtId="0" xfId="0" applyAlignment="1" applyFont="1">
      <alignment horizontal="center"/>
    </xf>
    <xf borderId="0" fillId="0" fontId="12" numFmtId="0" xfId="0" applyAlignment="1" applyFont="1">
      <alignment horizontal="center" readingOrder="0"/>
    </xf>
    <xf borderId="8" fillId="0" fontId="10" numFmtId="0" xfId="0" applyAlignment="1" applyBorder="1" applyFont="1">
      <alignment shrinkToFit="0" wrapText="1"/>
    </xf>
    <xf borderId="3" fillId="0" fontId="10" numFmtId="0" xfId="0" applyAlignment="1" applyBorder="1" applyFont="1">
      <alignment horizontal="center" readingOrder="0" shrinkToFit="0" wrapText="1"/>
    </xf>
    <xf borderId="8" fillId="0" fontId="13" numFmtId="0" xfId="0" applyAlignment="1" applyBorder="1" applyFont="1">
      <alignment horizontal="center" readingOrder="0" shrinkToFit="0" wrapText="1"/>
    </xf>
    <xf borderId="8" fillId="0" fontId="13" numFmtId="0" xfId="0" applyAlignment="1" applyBorder="1" applyFont="1">
      <alignment horizontal="center" shrinkToFit="0" wrapText="1"/>
    </xf>
    <xf borderId="0" fillId="0" fontId="10" numFmtId="0" xfId="0" applyAlignment="1" applyFont="1">
      <alignment readingOrder="0" shrinkToFit="0" wrapText="1"/>
    </xf>
    <xf borderId="0" fillId="0" fontId="14" numFmtId="0" xfId="0" applyAlignment="1" applyFont="1">
      <alignment shrinkToFit="0" wrapText="1"/>
    </xf>
    <xf borderId="6" fillId="4" fontId="9" numFmtId="0" xfId="0" applyAlignment="1" applyBorder="1" applyFill="1" applyFont="1">
      <alignment readingOrder="0"/>
    </xf>
    <xf borderId="8" fillId="2" fontId="9" numFmtId="164" xfId="0" applyBorder="1" applyFont="1" applyNumberFormat="1"/>
    <xf borderId="8" fillId="0" fontId="9" numFmtId="164" xfId="0" applyBorder="1" applyFont="1" applyNumberFormat="1"/>
    <xf borderId="0" fillId="5" fontId="15" numFmtId="0" xfId="0" applyAlignment="1" applyFill="1" applyFont="1">
      <alignment readingOrder="0"/>
    </xf>
    <xf borderId="8" fillId="4" fontId="9" numFmtId="0" xfId="0" applyAlignment="1" applyBorder="1" applyFont="1">
      <alignment readingOrder="0"/>
    </xf>
    <xf borderId="8" fillId="3" fontId="9" numFmtId="164" xfId="0" applyBorder="1" applyFont="1" applyNumberFormat="1"/>
    <xf borderId="17" fillId="4" fontId="9" numFmtId="0" xfId="0" applyAlignment="1" applyBorder="1" applyFont="1">
      <alignment readingOrder="0" shrinkToFit="0" wrapText="1"/>
    </xf>
    <xf borderId="8" fillId="4" fontId="9" numFmtId="0" xfId="0" applyAlignment="1" applyBorder="1" applyFont="1">
      <alignment readingOrder="0" shrinkToFit="0" wrapText="1"/>
    </xf>
    <xf borderId="8" fillId="0" fontId="9" numFmtId="164" xfId="0" applyAlignment="1" applyBorder="1" applyFont="1" applyNumberFormat="1">
      <alignment readingOrder="0"/>
    </xf>
    <xf borderId="8" fillId="4" fontId="5" numFmtId="0" xfId="0" applyAlignment="1" applyBorder="1" applyFont="1">
      <alignment readingOrder="0"/>
    </xf>
    <xf borderId="12" fillId="0" fontId="5" numFmtId="0" xfId="0" applyAlignment="1" applyBorder="1" applyFont="1">
      <alignment readingOrder="0"/>
    </xf>
    <xf borderId="12" fillId="2" fontId="9" numFmtId="164" xfId="0" applyBorder="1" applyFont="1" applyNumberFormat="1"/>
    <xf borderId="12" fillId="3" fontId="9" numFmtId="164" xfId="0" applyBorder="1" applyFont="1" applyNumberFormat="1"/>
    <xf borderId="12" fillId="0" fontId="9" numFmtId="164" xfId="0" applyBorder="1" applyFont="1" applyNumberFormat="1"/>
    <xf borderId="0" fillId="0" fontId="8" numFmtId="0" xfId="0" applyFont="1"/>
    <xf borderId="13" fillId="0" fontId="7" numFmtId="0" xfId="0" applyAlignment="1" applyBorder="1" applyFont="1">
      <alignment horizontal="right" readingOrder="0"/>
    </xf>
    <xf borderId="16" fillId="0" fontId="5" numFmtId="164" xfId="0" applyBorder="1" applyFont="1" applyNumberFormat="1"/>
    <xf borderId="1" fillId="0" fontId="13" numFmtId="0" xfId="0" applyBorder="1" applyFont="1"/>
    <xf borderId="1" fillId="0" fontId="9" numFmtId="0" xfId="0" applyBorder="1" applyFont="1"/>
    <xf borderId="9" fillId="0" fontId="9" numFmtId="0" xfId="0" applyAlignment="1" applyBorder="1" applyFont="1">
      <alignment shrinkToFit="0" wrapText="1"/>
    </xf>
    <xf borderId="12" fillId="6" fontId="9" numFmtId="164" xfId="0" applyBorder="1" applyFill="1" applyFont="1" applyNumberFormat="1"/>
    <xf borderId="13" fillId="0" fontId="11" numFmtId="0" xfId="0" applyAlignment="1" applyBorder="1" applyFont="1">
      <alignment horizontal="right" readingOrder="0"/>
    </xf>
    <xf borderId="16" fillId="3" fontId="9" numFmtId="164" xfId="0" applyBorder="1" applyFont="1" applyNumberFormat="1"/>
    <xf borderId="16" fillId="7" fontId="9" numFmtId="164" xfId="0" applyBorder="1" applyFill="1" applyFont="1" applyNumberFormat="1"/>
    <xf borderId="8" fillId="0" fontId="16" numFmtId="0" xfId="0" applyBorder="1" applyFont="1"/>
    <xf borderId="1" fillId="0" fontId="3" numFmtId="0" xfId="0" applyAlignment="1" applyBorder="1" applyFont="1">
      <alignment readingOrder="0" shrinkToFit="0" wrapText="1"/>
    </xf>
    <xf borderId="8" fillId="2" fontId="5" numFmtId="164" xfId="0" applyAlignment="1" applyBorder="1" applyFont="1" applyNumberFormat="1">
      <alignment readingOrder="0"/>
    </xf>
    <xf borderId="8" fillId="0" fontId="10" numFmtId="0" xfId="0" applyAlignment="1" applyBorder="1" applyFont="1">
      <alignment readingOrder="0"/>
    </xf>
    <xf borderId="8" fillId="0" fontId="17" numFmtId="0" xfId="0" applyAlignment="1" applyBorder="1" applyFont="1">
      <alignment horizontal="center" readingOrder="0"/>
    </xf>
    <xf borderId="8" fillId="0" fontId="5" numFmtId="0" xfId="0" applyAlignment="1" applyBorder="1" applyFont="1">
      <alignment horizontal="left" readingOrder="0"/>
    </xf>
    <xf borderId="8" fillId="2" fontId="8" numFmtId="0" xfId="0" applyBorder="1" applyFont="1"/>
    <xf borderId="8" fillId="0" fontId="8" numFmtId="0" xfId="0" applyBorder="1" applyFont="1"/>
    <xf borderId="8" fillId="0" fontId="9" numFmtId="0" xfId="0" applyAlignment="1" applyBorder="1" applyFont="1">
      <alignment horizontal="left" readingOrder="0"/>
    </xf>
    <xf borderId="0" fillId="0" fontId="9" numFmtId="164" xfId="0" applyFont="1" applyNumberFormat="1"/>
    <xf borderId="8" fillId="3" fontId="8" numFmtId="0" xfId="0" applyBorder="1" applyFont="1"/>
    <xf borderId="16" fillId="0" fontId="7" numFmtId="0" xfId="0" applyAlignment="1" applyBorder="1" applyFont="1">
      <alignment horizontal="right" readingOrder="0"/>
    </xf>
    <xf borderId="18" fillId="6" fontId="8" numFmtId="0" xfId="0" applyBorder="1" applyFont="1"/>
    <xf borderId="18" fillId="0" fontId="8" numFmtId="0" xfId="0" applyBorder="1" applyFont="1"/>
    <xf borderId="1" fillId="0" fontId="1" numFmtId="0" xfId="0" applyAlignment="1" applyBorder="1" applyFont="1">
      <alignment horizontal="center" shrinkToFit="0" vertical="center" wrapText="1"/>
    </xf>
    <xf borderId="0" fillId="0" fontId="1" numFmtId="0" xfId="0" applyAlignment="1" applyFont="1">
      <alignment horizontal="center" shrinkToFit="0" wrapText="1"/>
    </xf>
    <xf borderId="0" fillId="0" fontId="5" numFmtId="0" xfId="0" applyAlignment="1" applyFont="1">
      <alignment horizontal="left"/>
    </xf>
    <xf borderId="8" fillId="6" fontId="5" numFmtId="0" xfId="0" applyAlignment="1" applyBorder="1" applyFont="1">
      <alignment readingOrder="0"/>
    </xf>
    <xf borderId="1" fillId="0" fontId="7" numFmtId="0" xfId="0" applyBorder="1" applyFont="1"/>
    <xf borderId="1" fillId="0" fontId="9" numFmtId="0" xfId="0" applyAlignment="1" applyBorder="1" applyFont="1">
      <alignment horizontal="right"/>
    </xf>
    <xf borderId="4" fillId="0" fontId="12" numFmtId="0" xfId="0" applyAlignment="1" applyBorder="1" applyFont="1">
      <alignment horizontal="center" readingOrder="0"/>
    </xf>
    <xf borderId="0" fillId="0" fontId="10" numFmtId="0" xfId="0" applyAlignment="1" applyFont="1">
      <alignment shrinkToFit="0" wrapText="1"/>
    </xf>
    <xf borderId="8" fillId="0" fontId="10" numFmtId="0" xfId="0" applyAlignment="1" applyBorder="1" applyFont="1">
      <alignment horizontal="center" readingOrder="0" shrinkToFit="0" wrapText="1"/>
    </xf>
    <xf borderId="8" fillId="3" fontId="9" numFmtId="164" xfId="0" applyAlignment="1" applyBorder="1" applyFont="1" applyNumberFormat="1">
      <alignment readingOrder="0"/>
    </xf>
    <xf borderId="8" fillId="2" fontId="9" numFmtId="164" xfId="0" applyAlignment="1" applyBorder="1" applyFont="1" applyNumberFormat="1">
      <alignment readingOrder="0"/>
    </xf>
    <xf borderId="0" fillId="4" fontId="9" numFmtId="0" xfId="0" applyAlignment="1" applyFont="1">
      <alignment readingOrder="0" shrinkToFit="0" wrapText="1"/>
    </xf>
    <xf borderId="8" fillId="4" fontId="5" numFmtId="0" xfId="0" applyAlignment="1" applyBorder="1" applyFont="1">
      <alignment readingOrder="0" shrinkToFit="0" wrapText="1"/>
    </xf>
    <xf borderId="8" fillId="0" fontId="5" numFmtId="0" xfId="0" applyAlignment="1" applyBorder="1" applyFont="1">
      <alignment readingOrder="0"/>
    </xf>
    <xf borderId="19" fillId="0" fontId="10" numFmtId="0" xfId="0" applyAlignment="1" applyBorder="1" applyFont="1">
      <alignment horizontal="right" readingOrder="0"/>
    </xf>
    <xf borderId="8" fillId="7" fontId="5" numFmtId="164" xfId="0" applyBorder="1" applyFont="1" applyNumberFormat="1"/>
    <xf borderId="15" fillId="3" fontId="5" numFmtId="164" xfId="0" applyBorder="1" applyFont="1" applyNumberFormat="1"/>
    <xf borderId="1" fillId="0" fontId="9" numFmtId="0" xfId="0" applyAlignment="1" applyBorder="1" applyFont="1">
      <alignment shrinkToFit="0" wrapText="1"/>
    </xf>
    <xf borderId="8" fillId="6" fontId="9" numFmtId="164" xfId="0" applyBorder="1" applyFont="1" applyNumberFormat="1"/>
    <xf borderId="20" fillId="0" fontId="11" numFmtId="0" xfId="0" applyAlignment="1" applyBorder="1" applyFont="1">
      <alignment horizontal="right" readingOrder="0"/>
    </xf>
    <xf borderId="13" fillId="0" fontId="13" numFmtId="0" xfId="0" applyAlignment="1" applyBorder="1" applyFont="1">
      <alignment readingOrder="0"/>
    </xf>
    <xf borderId="16" fillId="7" fontId="5" numFmtId="164" xfId="0" applyBorder="1" applyFont="1" applyNumberFormat="1"/>
    <xf borderId="0" fillId="0" fontId="6" numFmtId="0" xfId="0" applyFont="1"/>
    <xf borderId="13" fillId="0" fontId="7" numFmtId="0" xfId="0" applyBorder="1" applyFont="1"/>
    <xf borderId="16" fillId="8" fontId="5" numFmtId="164" xfId="0" applyBorder="1" applyFill="1" applyFont="1" applyNumberFormat="1"/>
    <xf borderId="8" fillId="0" fontId="17" numFmtId="0" xfId="0" applyAlignment="1" applyBorder="1" applyFont="1">
      <alignment horizontal="righ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81.0"/>
  </cols>
  <sheetData>
    <row r="1" ht="35.25" customHeight="1">
      <c r="A1" s="1" t="s">
        <v>0</v>
      </c>
      <c r="B1" s="2"/>
      <c r="C1" s="2"/>
      <c r="D1" s="2"/>
      <c r="E1" s="3"/>
      <c r="F1" s="3"/>
      <c r="G1" s="4"/>
      <c r="H1" s="4"/>
      <c r="I1" s="4"/>
      <c r="J1" s="4"/>
      <c r="K1" s="4"/>
      <c r="L1" s="4"/>
      <c r="M1" s="4"/>
      <c r="N1" s="4"/>
      <c r="O1" s="4"/>
      <c r="P1" s="4"/>
      <c r="Q1" s="4"/>
      <c r="R1" s="4"/>
      <c r="S1" s="4"/>
      <c r="T1" s="4"/>
      <c r="U1" s="4"/>
      <c r="V1" s="4"/>
      <c r="W1" s="4"/>
      <c r="X1" s="4"/>
      <c r="Y1" s="4"/>
      <c r="Z1" s="4"/>
    </row>
    <row r="2" ht="33.75" customHeight="1">
      <c r="A2" s="5" t="s">
        <v>1</v>
      </c>
      <c r="E2" s="6"/>
      <c r="F2" s="6"/>
    </row>
    <row r="3" ht="18.75" customHeight="1">
      <c r="A3" s="7" t="s">
        <v>2</v>
      </c>
      <c r="E3" s="8"/>
      <c r="F3" s="8"/>
    </row>
    <row r="4" ht="18.75" customHeight="1">
      <c r="A4" s="7" t="s">
        <v>3</v>
      </c>
      <c r="E4" s="9"/>
      <c r="F4" s="9"/>
    </row>
    <row r="5" ht="18.0" customHeight="1">
      <c r="A5" s="7" t="s">
        <v>4</v>
      </c>
      <c r="E5" s="9"/>
      <c r="F5" s="9"/>
    </row>
    <row r="6">
      <c r="A6" s="10"/>
      <c r="E6" s="11"/>
      <c r="F6" s="11"/>
    </row>
    <row r="7">
      <c r="A7" s="10" t="s">
        <v>5</v>
      </c>
      <c r="B7" s="12"/>
      <c r="C7" s="2"/>
      <c r="D7" s="13"/>
      <c r="E7" s="11"/>
      <c r="F7" s="11"/>
    </row>
    <row r="8">
      <c r="A8" s="10" t="s">
        <v>6</v>
      </c>
      <c r="B8" s="14"/>
      <c r="C8" s="2"/>
      <c r="D8" s="13"/>
      <c r="E8" s="11"/>
      <c r="F8" s="11"/>
    </row>
    <row r="9">
      <c r="A9" s="10" t="s">
        <v>7</v>
      </c>
      <c r="B9" s="15"/>
      <c r="C9" s="2"/>
      <c r="D9" s="13"/>
      <c r="E9" s="11"/>
      <c r="F9" s="11"/>
    </row>
    <row r="10">
      <c r="A10" s="16"/>
      <c r="B10" s="17"/>
      <c r="C10" s="18"/>
      <c r="D10" s="11"/>
      <c r="E10" s="11"/>
      <c r="F10" s="11"/>
    </row>
    <row r="11">
      <c r="A11" s="19"/>
      <c r="B11" s="17"/>
      <c r="C11" s="20" t="s">
        <v>8</v>
      </c>
      <c r="D11" s="11"/>
      <c r="E11" s="11"/>
      <c r="F11" s="11"/>
    </row>
    <row r="12">
      <c r="A12" s="10" t="s">
        <v>9</v>
      </c>
      <c r="B12" s="21"/>
      <c r="C12" s="22">
        <v>8.0</v>
      </c>
      <c r="D12" s="11"/>
      <c r="E12" s="11"/>
      <c r="F12" s="11"/>
    </row>
    <row r="13">
      <c r="A13" s="23" t="s">
        <v>10</v>
      </c>
      <c r="C13" s="24">
        <v>2.0</v>
      </c>
      <c r="D13" s="11"/>
      <c r="E13" s="11"/>
      <c r="F13" s="11"/>
    </row>
    <row r="14">
      <c r="A14" s="25" t="s">
        <v>11</v>
      </c>
      <c r="C14" s="26">
        <f>SUM(C12:C13)</f>
        <v>10</v>
      </c>
      <c r="D14" s="11"/>
      <c r="E14" s="11"/>
      <c r="F14" s="11"/>
    </row>
    <row r="15">
      <c r="A15" s="25" t="s">
        <v>12</v>
      </c>
      <c r="C15" s="27">
        <v>3.0</v>
      </c>
      <c r="D15" s="11"/>
      <c r="E15" s="11"/>
      <c r="F15" s="11"/>
    </row>
    <row r="16">
      <c r="A16" s="28"/>
      <c r="B16" s="28"/>
      <c r="C16" s="29"/>
      <c r="D16" s="11"/>
      <c r="E16" s="11"/>
      <c r="F16" s="11"/>
    </row>
    <row r="17">
      <c r="A17" s="30" t="s">
        <v>13</v>
      </c>
      <c r="B17" s="31"/>
      <c r="C17" s="31"/>
      <c r="D17" s="31"/>
      <c r="E17" s="11"/>
      <c r="F17" s="11"/>
    </row>
    <row r="18">
      <c r="A18" s="32" t="s">
        <v>14</v>
      </c>
      <c r="B18" s="2"/>
      <c r="C18" s="13"/>
      <c r="D18" s="33" t="s">
        <v>15</v>
      </c>
      <c r="E18" s="11"/>
      <c r="F18" s="11"/>
    </row>
    <row r="19">
      <c r="A19" s="34" t="s">
        <v>16</v>
      </c>
      <c r="B19" s="2"/>
      <c r="C19" s="13"/>
      <c r="D19" s="35">
        <f>(875*$C$15)*$C$12</f>
        <v>21000</v>
      </c>
      <c r="E19" s="11"/>
      <c r="F19" s="11"/>
    </row>
    <row r="20">
      <c r="A20" s="36" t="s">
        <v>17</v>
      </c>
      <c r="B20" s="37"/>
      <c r="C20" s="38"/>
      <c r="D20" s="39">
        <f>D21-D19</f>
        <v>-21000</v>
      </c>
      <c r="E20" s="11"/>
      <c r="F20" s="11"/>
    </row>
    <row r="21">
      <c r="A21" s="40" t="s">
        <v>18</v>
      </c>
      <c r="B21" s="41"/>
      <c r="C21" s="42"/>
      <c r="D21" s="43">
        <f>C40</f>
        <v>0</v>
      </c>
      <c r="E21" s="11"/>
      <c r="F21" s="11"/>
    </row>
    <row r="22">
      <c r="A22" s="28"/>
      <c r="B22" s="44"/>
      <c r="C22" s="44"/>
      <c r="D22" s="11"/>
      <c r="E22" s="11"/>
      <c r="F22" s="11"/>
    </row>
    <row r="23">
      <c r="A23" s="45" t="s">
        <v>19</v>
      </c>
      <c r="E23" s="11"/>
      <c r="F23" s="11"/>
    </row>
    <row r="24">
      <c r="A24" s="46" t="s">
        <v>14</v>
      </c>
      <c r="B24" s="47" t="s">
        <v>20</v>
      </c>
      <c r="C24" s="48" t="s">
        <v>21</v>
      </c>
      <c r="D24" s="49" t="s">
        <v>22</v>
      </c>
      <c r="E24" s="50"/>
      <c r="G24" s="51"/>
      <c r="H24" s="51"/>
      <c r="I24" s="51"/>
      <c r="J24" s="51"/>
      <c r="K24" s="51"/>
      <c r="L24" s="51"/>
      <c r="M24" s="51"/>
      <c r="N24" s="51"/>
      <c r="O24" s="51"/>
      <c r="P24" s="51"/>
      <c r="Q24" s="51"/>
      <c r="R24" s="51"/>
      <c r="S24" s="51"/>
      <c r="T24" s="51"/>
      <c r="U24" s="51"/>
      <c r="V24" s="51"/>
      <c r="W24" s="51"/>
      <c r="X24" s="51"/>
      <c r="Y24" s="51"/>
      <c r="Z24" s="51"/>
    </row>
    <row r="25" ht="20.25" customHeight="1">
      <c r="A25" s="52" t="s">
        <v>23</v>
      </c>
      <c r="B25" s="53"/>
      <c r="C25" s="54"/>
      <c r="D25" s="54"/>
      <c r="E25" s="55"/>
    </row>
    <row r="26" ht="18.75" customHeight="1">
      <c r="A26" s="56" t="s">
        <v>24</v>
      </c>
      <c r="B26" s="53"/>
      <c r="C26" s="57">
        <f t="shared" ref="C26:C28" si="1">$C$13*B26</f>
        <v>0</v>
      </c>
      <c r="D26" s="54"/>
      <c r="E26" s="11"/>
    </row>
    <row r="27" ht="19.5" customHeight="1">
      <c r="A27" s="56" t="s">
        <v>25</v>
      </c>
      <c r="B27" s="53"/>
      <c r="C27" s="57">
        <f t="shared" si="1"/>
        <v>0</v>
      </c>
      <c r="D27" s="54"/>
      <c r="E27" s="29"/>
    </row>
    <row r="28" ht="18.0" customHeight="1">
      <c r="A28" s="56" t="s">
        <v>26</v>
      </c>
      <c r="B28" s="53"/>
      <c r="C28" s="57">
        <f t="shared" si="1"/>
        <v>0</v>
      </c>
      <c r="D28" s="54"/>
      <c r="E28" s="11"/>
    </row>
    <row r="29" ht="19.5" customHeight="1">
      <c r="A29" s="58" t="s">
        <v>27</v>
      </c>
      <c r="B29" s="53"/>
      <c r="C29" s="57">
        <f>$C$14*B29</f>
        <v>0</v>
      </c>
      <c r="D29" s="54"/>
      <c r="E29" s="11"/>
    </row>
    <row r="30" ht="18.0" customHeight="1">
      <c r="A30" s="59" t="s">
        <v>28</v>
      </c>
      <c r="B30" s="53"/>
      <c r="C30" s="57">
        <f>$C$13*B30</f>
        <v>0</v>
      </c>
      <c r="D30" s="54"/>
      <c r="E30" s="11"/>
    </row>
    <row r="31" ht="17.25" customHeight="1">
      <c r="A31" s="56" t="s">
        <v>29</v>
      </c>
      <c r="B31" s="53"/>
      <c r="C31" s="54">
        <f>B31*1</f>
        <v>0</v>
      </c>
      <c r="D31" s="54"/>
      <c r="E31" s="11"/>
    </row>
    <row r="32" ht="18.75" customHeight="1">
      <c r="A32" s="59" t="s">
        <v>30</v>
      </c>
      <c r="B32" s="53"/>
      <c r="C32" s="60">
        <v>0.0</v>
      </c>
      <c r="D32" s="54"/>
      <c r="E32" s="11"/>
      <c r="F32" s="11"/>
    </row>
    <row r="33">
      <c r="A33" s="59" t="s">
        <v>31</v>
      </c>
      <c r="B33" s="53"/>
      <c r="C33" s="57">
        <f>$C$14*B33</f>
        <v>0</v>
      </c>
      <c r="D33" s="54"/>
      <c r="E33" s="11"/>
      <c r="F33" s="11"/>
    </row>
    <row r="34" ht="18.0" customHeight="1">
      <c r="A34" s="56" t="s">
        <v>32</v>
      </c>
      <c r="B34" s="53"/>
      <c r="C34" s="57">
        <f t="shared" ref="C34:C35" si="2">$C$12*B34</f>
        <v>0</v>
      </c>
      <c r="D34" s="54"/>
      <c r="E34" s="11"/>
      <c r="F34" s="11"/>
    </row>
    <row r="35" ht="18.75" customHeight="1">
      <c r="A35" s="61" t="s">
        <v>33</v>
      </c>
      <c r="B35" s="53"/>
      <c r="C35" s="57">
        <f t="shared" si="2"/>
        <v>0</v>
      </c>
      <c r="D35" s="54"/>
      <c r="E35" s="11"/>
      <c r="F35" s="11"/>
    </row>
    <row r="36" ht="18.75" customHeight="1">
      <c r="A36" s="61" t="s">
        <v>34</v>
      </c>
      <c r="B36" s="53"/>
      <c r="C36" s="57">
        <f>C14*B36</f>
        <v>0</v>
      </c>
      <c r="D36" s="54"/>
      <c r="E36" s="11"/>
      <c r="F36" s="11"/>
    </row>
    <row r="37">
      <c r="A37" s="61" t="s">
        <v>35</v>
      </c>
      <c r="B37" s="53"/>
      <c r="C37" s="57">
        <f t="shared" ref="C37:C39" si="3">$C$14*B37</f>
        <v>0</v>
      </c>
      <c r="D37" s="54"/>
      <c r="E37" s="11"/>
      <c r="F37" s="11"/>
    </row>
    <row r="38" ht="18.75" customHeight="1">
      <c r="A38" s="59" t="s">
        <v>36</v>
      </c>
      <c r="B38" s="53"/>
      <c r="C38" s="57">
        <f t="shared" si="3"/>
        <v>0</v>
      </c>
      <c r="D38" s="54"/>
      <c r="E38" s="11"/>
      <c r="F38" s="11"/>
    </row>
    <row r="39" ht="16.5" customHeight="1">
      <c r="A39" s="62" t="s">
        <v>37</v>
      </c>
      <c r="B39" s="63"/>
      <c r="C39" s="64">
        <f t="shared" si="3"/>
        <v>0</v>
      </c>
      <c r="D39" s="65"/>
      <c r="E39" s="66"/>
      <c r="F39" s="11"/>
    </row>
    <row r="40">
      <c r="A40" s="67" t="s">
        <v>38</v>
      </c>
      <c r="B40" s="42"/>
      <c r="C40" s="43">
        <f t="shared" ref="C40:D40" si="4">SUM(C25:C39)</f>
        <v>0</v>
      </c>
      <c r="D40" s="68">
        <f t="shared" si="4"/>
        <v>0</v>
      </c>
      <c r="E40" s="11"/>
      <c r="F40" s="11"/>
    </row>
    <row r="41">
      <c r="A41" s="11"/>
      <c r="B41" s="11"/>
      <c r="C41" s="11"/>
      <c r="D41" s="11"/>
      <c r="E41" s="11"/>
      <c r="F41" s="11"/>
    </row>
    <row r="42">
      <c r="A42" s="69" t="s">
        <v>14</v>
      </c>
      <c r="B42" s="13"/>
      <c r="C42" s="33" t="s">
        <v>15</v>
      </c>
      <c r="D42" s="33" t="s">
        <v>22</v>
      </c>
      <c r="E42" s="11"/>
      <c r="F42" s="11"/>
    </row>
    <row r="43">
      <c r="A43" s="70" t="s">
        <v>39</v>
      </c>
      <c r="B43" s="13"/>
      <c r="C43" s="57">
        <f>D21</f>
        <v>0</v>
      </c>
      <c r="D43" s="54"/>
      <c r="E43" s="66"/>
      <c r="F43" s="11"/>
    </row>
    <row r="44">
      <c r="A44" s="71" t="s">
        <v>40</v>
      </c>
      <c r="B44" s="38"/>
      <c r="C44" s="64">
        <f t="shared" ref="C44:D44" si="5">C40</f>
        <v>0</v>
      </c>
      <c r="D44" s="72">
        <f t="shared" si="5"/>
        <v>0</v>
      </c>
      <c r="E44" s="11"/>
      <c r="F44" s="11"/>
    </row>
    <row r="45">
      <c r="A45" s="73" t="s">
        <v>41</v>
      </c>
      <c r="B45" s="42"/>
      <c r="C45" s="74">
        <f t="shared" ref="C45:D45" si="6">C43-C44</f>
        <v>0</v>
      </c>
      <c r="D45" s="75">
        <f t="shared" si="6"/>
        <v>0</v>
      </c>
      <c r="E45" s="66"/>
      <c r="F45" s="11"/>
    </row>
    <row r="46" ht="24.0" customHeight="1">
      <c r="A46" s="11"/>
      <c r="B46" s="11"/>
      <c r="C46" s="11"/>
      <c r="D46" s="11"/>
      <c r="E46" s="11"/>
      <c r="F46" s="11"/>
    </row>
    <row r="47" ht="16.5" customHeight="1">
      <c r="A47" s="76" t="s">
        <v>42</v>
      </c>
      <c r="B47" s="77" t="s">
        <v>43</v>
      </c>
      <c r="C47" s="13"/>
      <c r="D47" s="78"/>
      <c r="E47" s="11"/>
      <c r="F47" s="11"/>
    </row>
    <row r="48" ht="27.0" customHeight="1">
      <c r="A48" s="11"/>
      <c r="B48" s="11"/>
      <c r="C48" s="11"/>
      <c r="D48" s="11"/>
      <c r="E48" s="11"/>
      <c r="F48" s="11"/>
    </row>
    <row r="49">
      <c r="A49" s="79" t="s">
        <v>44</v>
      </c>
      <c r="B49" s="80" t="s">
        <v>8</v>
      </c>
      <c r="C49" s="80" t="s">
        <v>22</v>
      </c>
      <c r="D49" s="11"/>
      <c r="E49" s="11"/>
      <c r="F49" s="11"/>
    </row>
    <row r="50">
      <c r="A50" s="81" t="s">
        <v>45</v>
      </c>
      <c r="B50" s="82">
        <f>D19/C12</f>
        <v>2625</v>
      </c>
      <c r="C50" s="83"/>
      <c r="D50" s="11"/>
      <c r="E50" s="11"/>
      <c r="F50" s="11"/>
    </row>
    <row r="51">
      <c r="A51" s="84" t="s">
        <v>46</v>
      </c>
      <c r="B51" s="53">
        <f>D20/C12</f>
        <v>-2625</v>
      </c>
      <c r="C51" s="54"/>
      <c r="D51" s="85"/>
      <c r="E51" s="66"/>
      <c r="F51" s="11"/>
    </row>
    <row r="52">
      <c r="A52" s="84" t="s">
        <v>47</v>
      </c>
      <c r="B52" s="57" t="str">
        <f>B26</f>
        <v/>
      </c>
      <c r="C52" s="54"/>
      <c r="D52" s="85"/>
      <c r="E52" s="66"/>
      <c r="F52" s="11"/>
    </row>
    <row r="53">
      <c r="A53" s="7" t="s">
        <v>48</v>
      </c>
      <c r="B53" s="86"/>
      <c r="C53" s="83"/>
      <c r="D53" s="11"/>
      <c r="E53" s="11"/>
      <c r="F53" s="11"/>
    </row>
    <row r="54">
      <c r="A54" s="87" t="s">
        <v>49</v>
      </c>
      <c r="B54" s="88">
        <f>SUM(B50:B52)</f>
        <v>0</v>
      </c>
      <c r="C54" s="89"/>
      <c r="D54" s="11"/>
      <c r="E54" s="11"/>
      <c r="F54" s="11"/>
    </row>
    <row r="55">
      <c r="A55" s="11"/>
      <c r="B55" s="11"/>
      <c r="C55" s="11"/>
      <c r="D55" s="11"/>
      <c r="E55" s="11"/>
      <c r="F55" s="11"/>
    </row>
    <row r="56">
      <c r="A56" s="11"/>
      <c r="B56" s="11"/>
      <c r="C56" s="11"/>
      <c r="D56" s="11"/>
      <c r="E56" s="11"/>
      <c r="F56" s="11"/>
    </row>
    <row r="57">
      <c r="A57" s="11"/>
      <c r="B57" s="11"/>
      <c r="C57" s="11"/>
      <c r="D57" s="11"/>
      <c r="E57" s="11"/>
      <c r="F57" s="11"/>
    </row>
    <row r="58">
      <c r="A58" s="11"/>
      <c r="B58" s="11"/>
      <c r="C58" s="11"/>
      <c r="D58" s="11"/>
      <c r="E58" s="11"/>
      <c r="F58" s="11"/>
    </row>
    <row r="59">
      <c r="A59" s="11"/>
      <c r="B59" s="11"/>
      <c r="C59" s="11"/>
      <c r="D59" s="11"/>
      <c r="E59" s="11"/>
      <c r="F59" s="11"/>
    </row>
    <row r="60">
      <c r="A60" s="11"/>
      <c r="B60" s="11"/>
      <c r="C60" s="11"/>
      <c r="D60" s="11"/>
      <c r="E60" s="11"/>
      <c r="F60" s="11"/>
    </row>
    <row r="61">
      <c r="A61" s="11"/>
      <c r="B61" s="11"/>
      <c r="C61" s="11"/>
      <c r="D61" s="11"/>
      <c r="E61" s="11"/>
      <c r="F61" s="11"/>
    </row>
    <row r="62">
      <c r="A62" s="11"/>
      <c r="B62" s="11"/>
      <c r="C62" s="11"/>
      <c r="D62" s="11"/>
      <c r="E62" s="11"/>
      <c r="F62" s="11"/>
    </row>
    <row r="63">
      <c r="A63" s="11"/>
      <c r="B63" s="11"/>
      <c r="C63" s="11"/>
      <c r="D63" s="11"/>
      <c r="E63" s="11"/>
      <c r="F63" s="11"/>
    </row>
    <row r="64">
      <c r="A64" s="11"/>
      <c r="B64" s="11"/>
      <c r="C64" s="11"/>
      <c r="D64" s="11"/>
      <c r="E64" s="11"/>
      <c r="F64" s="11"/>
    </row>
    <row r="65">
      <c r="A65" s="11"/>
      <c r="B65" s="11"/>
      <c r="C65" s="11"/>
      <c r="D65" s="11"/>
      <c r="E65" s="11"/>
      <c r="F65" s="11"/>
    </row>
    <row r="66">
      <c r="A66" s="11"/>
      <c r="B66" s="11"/>
      <c r="C66" s="11"/>
      <c r="D66" s="11"/>
      <c r="E66" s="11"/>
      <c r="F66" s="11"/>
    </row>
    <row r="67">
      <c r="A67" s="11"/>
      <c r="B67" s="11"/>
      <c r="C67" s="11"/>
      <c r="D67" s="11"/>
      <c r="E67" s="11"/>
      <c r="F67" s="11"/>
    </row>
    <row r="68">
      <c r="A68" s="11"/>
      <c r="B68" s="11"/>
      <c r="C68" s="11"/>
      <c r="D68" s="11"/>
      <c r="E68" s="11"/>
      <c r="F68" s="11"/>
    </row>
  </sheetData>
  <mergeCells count="33">
    <mergeCell ref="A1:D1"/>
    <mergeCell ref="A2:D2"/>
    <mergeCell ref="A3:D3"/>
    <mergeCell ref="A4:D4"/>
    <mergeCell ref="A5:D5"/>
    <mergeCell ref="A6:D6"/>
    <mergeCell ref="B7:D7"/>
    <mergeCell ref="B8:D8"/>
    <mergeCell ref="B9:D9"/>
    <mergeCell ref="A12:B12"/>
    <mergeCell ref="A13:B13"/>
    <mergeCell ref="A14:B14"/>
    <mergeCell ref="A15:B15"/>
    <mergeCell ref="A17:D17"/>
    <mergeCell ref="A18:C18"/>
    <mergeCell ref="A19:C19"/>
    <mergeCell ref="A20:C20"/>
    <mergeCell ref="A21:C21"/>
    <mergeCell ref="A23:D23"/>
    <mergeCell ref="E24:F24"/>
    <mergeCell ref="E25:F25"/>
    <mergeCell ref="A40:B40"/>
    <mergeCell ref="A42:B42"/>
    <mergeCell ref="A43:B43"/>
    <mergeCell ref="A44:B44"/>
    <mergeCell ref="A45:B45"/>
    <mergeCell ref="B47:C47"/>
    <mergeCell ref="E26:F26"/>
    <mergeCell ref="E29:F29"/>
    <mergeCell ref="E30:F30"/>
    <mergeCell ref="E31:F31"/>
    <mergeCell ref="E27:F27"/>
    <mergeCell ref="E28:F28"/>
  </mergeCells>
  <conditionalFormatting sqref="A57">
    <cfRule type="notContainsBlanks" dxfId="0" priority="1">
      <formula>LEN(TRIM(A57))&gt;0</formula>
    </cfRule>
  </conditionalFormatting>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1.0"/>
  </cols>
  <sheetData>
    <row r="1" ht="25.5" customHeight="1">
      <c r="A1" s="90" t="s">
        <v>50</v>
      </c>
      <c r="B1" s="2"/>
      <c r="C1" s="2"/>
      <c r="D1" s="2"/>
      <c r="E1" s="91"/>
      <c r="F1" s="91"/>
    </row>
    <row r="2">
      <c r="A2" s="6" t="s">
        <v>51</v>
      </c>
      <c r="E2" s="6"/>
      <c r="F2" s="6"/>
    </row>
    <row r="3">
      <c r="A3" s="7" t="s">
        <v>52</v>
      </c>
      <c r="E3" s="8"/>
      <c r="F3" s="8"/>
    </row>
    <row r="4">
      <c r="A4" s="92" t="s">
        <v>53</v>
      </c>
      <c r="E4" s="9"/>
      <c r="F4" s="9"/>
    </row>
    <row r="5">
      <c r="A5" s="92" t="s">
        <v>54</v>
      </c>
      <c r="E5" s="9"/>
      <c r="F5" s="9"/>
    </row>
    <row r="6">
      <c r="A6" s="10" t="s">
        <v>5</v>
      </c>
      <c r="B6" s="12"/>
      <c r="C6" s="2"/>
      <c r="D6" s="13"/>
      <c r="E6" s="11"/>
      <c r="F6" s="11"/>
    </row>
    <row r="7">
      <c r="A7" s="10" t="s">
        <v>6</v>
      </c>
      <c r="B7" s="14"/>
      <c r="C7" s="2"/>
      <c r="D7" s="13"/>
      <c r="E7" s="11"/>
      <c r="F7" s="11"/>
    </row>
    <row r="8">
      <c r="A8" s="10" t="s">
        <v>7</v>
      </c>
      <c r="B8" s="15"/>
      <c r="C8" s="2"/>
      <c r="D8" s="13"/>
      <c r="E8" s="11"/>
      <c r="F8" s="11"/>
    </row>
    <row r="9">
      <c r="A9" s="16"/>
      <c r="B9" s="17"/>
      <c r="C9" s="18"/>
      <c r="D9" s="11"/>
      <c r="E9" s="11"/>
      <c r="F9" s="11"/>
    </row>
    <row r="10">
      <c r="A10" s="19"/>
      <c r="B10" s="17"/>
      <c r="C10" s="20" t="s">
        <v>8</v>
      </c>
      <c r="D10" s="11"/>
      <c r="E10" s="11"/>
      <c r="F10" s="11"/>
    </row>
    <row r="11">
      <c r="A11" s="10" t="s">
        <v>9</v>
      </c>
      <c r="B11" s="21"/>
      <c r="C11" s="22">
        <v>8.0</v>
      </c>
      <c r="D11" s="11"/>
      <c r="E11" s="11"/>
      <c r="F11" s="11"/>
    </row>
    <row r="12">
      <c r="A12" s="23" t="s">
        <v>10</v>
      </c>
      <c r="C12" s="24">
        <v>2.0</v>
      </c>
      <c r="D12" s="11"/>
      <c r="E12" s="11"/>
      <c r="F12" s="11"/>
    </row>
    <row r="13">
      <c r="A13" s="25" t="s">
        <v>11</v>
      </c>
      <c r="C13" s="93">
        <v>10.0</v>
      </c>
      <c r="D13" s="11"/>
      <c r="E13" s="11"/>
      <c r="F13" s="11"/>
    </row>
    <row r="14">
      <c r="A14" s="25" t="s">
        <v>12</v>
      </c>
      <c r="C14" s="27">
        <v>3.0</v>
      </c>
      <c r="D14" s="11"/>
      <c r="E14" s="11"/>
      <c r="F14" s="11"/>
    </row>
    <row r="15">
      <c r="A15" s="28"/>
      <c r="B15" s="28"/>
      <c r="C15" s="29"/>
      <c r="D15" s="11"/>
      <c r="E15" s="11"/>
      <c r="F15" s="11"/>
    </row>
    <row r="16">
      <c r="A16" s="30" t="s">
        <v>13</v>
      </c>
      <c r="B16" s="31"/>
      <c r="C16" s="31"/>
      <c r="D16" s="31"/>
      <c r="E16" s="11"/>
      <c r="F16" s="11"/>
    </row>
    <row r="17">
      <c r="A17" s="94" t="s">
        <v>14</v>
      </c>
      <c r="B17" s="2"/>
      <c r="C17" s="13"/>
      <c r="D17" s="33" t="s">
        <v>15</v>
      </c>
      <c r="E17" s="11"/>
      <c r="F17" s="11"/>
    </row>
    <row r="18">
      <c r="A18" s="34" t="s">
        <v>55</v>
      </c>
      <c r="B18" s="2"/>
      <c r="C18" s="13"/>
      <c r="D18" s="35">
        <f>(843*$C$14)*$C$11</f>
        <v>20232</v>
      </c>
      <c r="E18" s="11"/>
      <c r="F18" s="11"/>
    </row>
    <row r="19">
      <c r="A19" s="34" t="s">
        <v>56</v>
      </c>
      <c r="B19" s="2"/>
      <c r="C19" s="13"/>
      <c r="D19" s="35">
        <f>D20-D18</f>
        <v>-2562</v>
      </c>
      <c r="E19" s="11"/>
      <c r="F19" s="11"/>
    </row>
    <row r="20">
      <c r="A20" s="95" t="s">
        <v>18</v>
      </c>
      <c r="B20" s="2"/>
      <c r="C20" s="13"/>
      <c r="D20" s="35">
        <f>C39</f>
        <v>17670</v>
      </c>
      <c r="E20" s="11"/>
      <c r="F20" s="11"/>
    </row>
    <row r="21">
      <c r="A21" s="28"/>
      <c r="B21" s="44"/>
      <c r="C21" s="44"/>
      <c r="D21" s="11"/>
      <c r="E21" s="11"/>
      <c r="F21" s="11"/>
    </row>
    <row r="22">
      <c r="A22" s="96" t="s">
        <v>19</v>
      </c>
      <c r="B22" s="31"/>
      <c r="C22" s="31"/>
      <c r="D22" s="31"/>
      <c r="E22" s="11"/>
      <c r="F22" s="11"/>
    </row>
    <row r="23">
      <c r="A23" s="97" t="s">
        <v>14</v>
      </c>
      <c r="B23" s="98" t="s">
        <v>57</v>
      </c>
      <c r="C23" s="48" t="s">
        <v>21</v>
      </c>
      <c r="D23" s="49" t="s">
        <v>22</v>
      </c>
      <c r="E23" s="50"/>
      <c r="G23" s="51"/>
      <c r="H23" s="51"/>
      <c r="I23" s="51"/>
      <c r="J23" s="51"/>
      <c r="K23" s="51"/>
      <c r="L23" s="51"/>
      <c r="M23" s="51"/>
      <c r="N23" s="51"/>
      <c r="O23" s="51"/>
      <c r="P23" s="51"/>
      <c r="Q23" s="51"/>
      <c r="R23" s="51"/>
      <c r="S23" s="51"/>
      <c r="T23" s="51"/>
      <c r="U23" s="51"/>
      <c r="V23" s="51"/>
      <c r="W23" s="51"/>
      <c r="X23" s="51"/>
      <c r="Y23" s="51"/>
      <c r="Z23" s="51"/>
    </row>
    <row r="24" ht="20.25" customHeight="1">
      <c r="A24" s="56" t="s">
        <v>58</v>
      </c>
      <c r="B24" s="53"/>
      <c r="C24" s="99">
        <v>6000.0</v>
      </c>
      <c r="D24" s="54"/>
      <c r="E24" s="55"/>
    </row>
    <row r="25" ht="18.75" customHeight="1">
      <c r="A25" s="56" t="s">
        <v>59</v>
      </c>
      <c r="B25" s="100" t="s">
        <v>60</v>
      </c>
      <c r="C25" s="99">
        <v>2500.0</v>
      </c>
      <c r="D25" s="54"/>
      <c r="E25" s="11"/>
    </row>
    <row r="26" ht="19.5" customHeight="1">
      <c r="A26" s="58" t="s">
        <v>61</v>
      </c>
      <c r="B26" s="100" t="s">
        <v>62</v>
      </c>
      <c r="C26" s="99">
        <v>1900.0</v>
      </c>
      <c r="D26" s="54"/>
      <c r="E26" s="11"/>
    </row>
    <row r="27" ht="21.0" customHeight="1">
      <c r="A27" s="56" t="s">
        <v>63</v>
      </c>
      <c r="B27" s="100" t="s">
        <v>64</v>
      </c>
      <c r="C27" s="99">
        <v>570.0</v>
      </c>
      <c r="D27" s="54"/>
      <c r="E27" s="29"/>
    </row>
    <row r="28" ht="32.25" customHeight="1">
      <c r="A28" s="59" t="s">
        <v>65</v>
      </c>
      <c r="B28" s="53"/>
      <c r="C28" s="57">
        <f>$C$12*B28</f>
        <v>0</v>
      </c>
      <c r="D28" s="54"/>
      <c r="E28" s="11"/>
    </row>
    <row r="29" ht="18.0" customHeight="1">
      <c r="A29" s="59" t="s">
        <v>66</v>
      </c>
      <c r="B29" s="53"/>
      <c r="C29" s="57">
        <f>B29*1</f>
        <v>0</v>
      </c>
      <c r="D29" s="54"/>
      <c r="E29" s="11"/>
    </row>
    <row r="30" ht="17.25" customHeight="1">
      <c r="A30" s="56" t="s">
        <v>29</v>
      </c>
      <c r="B30" s="53"/>
      <c r="C30" s="57">
        <f>B30*1</f>
        <v>0</v>
      </c>
      <c r="D30" s="54"/>
      <c r="E30" s="11"/>
    </row>
    <row r="31" ht="18.75" customHeight="1">
      <c r="A31" s="101" t="s">
        <v>67</v>
      </c>
      <c r="B31" s="53"/>
      <c r="C31" s="99">
        <v>0.0</v>
      </c>
      <c r="D31" s="54"/>
      <c r="E31" s="11"/>
      <c r="F31" s="11"/>
    </row>
    <row r="32">
      <c r="A32" s="59" t="s">
        <v>68</v>
      </c>
      <c r="B32" s="100">
        <v>150.0</v>
      </c>
      <c r="C32" s="57">
        <f>$C$13*B32</f>
        <v>1500</v>
      </c>
      <c r="D32" s="54"/>
      <c r="E32" s="11"/>
      <c r="F32" s="11"/>
    </row>
    <row r="33" ht="21.75" customHeight="1">
      <c r="A33" s="56" t="s">
        <v>32</v>
      </c>
      <c r="B33" s="53"/>
      <c r="C33" s="57">
        <f>$C$11*B33</f>
        <v>0</v>
      </c>
      <c r="D33" s="54"/>
      <c r="E33" s="11"/>
      <c r="F33" s="11"/>
    </row>
    <row r="34" ht="31.5" customHeight="1">
      <c r="A34" s="102" t="s">
        <v>69</v>
      </c>
      <c r="B34" s="100">
        <v>280.0</v>
      </c>
      <c r="C34" s="57">
        <f t="shared" ref="C34:C35" si="1">$C$13*B34</f>
        <v>2800</v>
      </c>
      <c r="D34" s="54"/>
      <c r="E34" s="11"/>
      <c r="F34" s="11"/>
    </row>
    <row r="35">
      <c r="A35" s="61" t="s">
        <v>70</v>
      </c>
      <c r="B35" s="100">
        <v>100.0</v>
      </c>
      <c r="C35" s="57">
        <f t="shared" si="1"/>
        <v>1000</v>
      </c>
      <c r="D35" s="54"/>
      <c r="E35" s="11"/>
      <c r="F35" s="11"/>
    </row>
    <row r="36" ht="17.25" customHeight="1">
      <c r="A36" s="59" t="s">
        <v>34</v>
      </c>
      <c r="B36" s="100" t="s">
        <v>71</v>
      </c>
      <c r="C36" s="99">
        <v>800.0</v>
      </c>
      <c r="D36" s="54"/>
      <c r="E36" s="11"/>
      <c r="F36" s="11"/>
    </row>
    <row r="37" ht="26.25" customHeight="1">
      <c r="A37" s="59" t="s">
        <v>72</v>
      </c>
      <c r="B37" s="100" t="s">
        <v>73</v>
      </c>
      <c r="C37" s="99">
        <v>600.0</v>
      </c>
      <c r="D37" s="54"/>
      <c r="E37" s="11"/>
      <c r="F37" s="11"/>
    </row>
    <row r="38" ht="16.5" customHeight="1">
      <c r="A38" s="103" t="s">
        <v>37</v>
      </c>
      <c r="B38" s="53"/>
      <c r="C38" s="57">
        <f>$C$13*B38</f>
        <v>0</v>
      </c>
      <c r="D38" s="54"/>
      <c r="E38" s="66"/>
      <c r="F38" s="11"/>
    </row>
    <row r="39">
      <c r="A39" s="104" t="s">
        <v>38</v>
      </c>
      <c r="B39" s="105"/>
      <c r="C39" s="106">
        <f t="shared" ref="C39:D39" si="2">SUM(C24:C38)</f>
        <v>17670</v>
      </c>
      <c r="D39" s="68">
        <f t="shared" si="2"/>
        <v>0</v>
      </c>
      <c r="E39" s="11"/>
      <c r="F39" s="11"/>
    </row>
    <row r="40">
      <c r="A40" s="11"/>
      <c r="B40" s="11"/>
      <c r="C40" s="11"/>
      <c r="D40" s="11"/>
      <c r="E40" s="11"/>
      <c r="F40" s="11"/>
    </row>
    <row r="41">
      <c r="A41" s="30"/>
      <c r="B41" s="31"/>
      <c r="C41" s="31"/>
      <c r="D41" s="11"/>
      <c r="E41" s="11"/>
      <c r="F41" s="11"/>
    </row>
    <row r="42">
      <c r="A42" s="69" t="s">
        <v>14</v>
      </c>
      <c r="B42" s="13"/>
      <c r="C42" s="33" t="s">
        <v>15</v>
      </c>
      <c r="D42" s="33" t="s">
        <v>22</v>
      </c>
      <c r="E42" s="11"/>
      <c r="F42" s="11"/>
    </row>
    <row r="43">
      <c r="A43" s="70" t="s">
        <v>39</v>
      </c>
      <c r="B43" s="13"/>
      <c r="C43" s="57">
        <f>D20</f>
        <v>17670</v>
      </c>
      <c r="D43" s="54"/>
      <c r="E43" s="66"/>
      <c r="F43" s="11"/>
    </row>
    <row r="44">
      <c r="A44" s="107" t="s">
        <v>40</v>
      </c>
      <c r="B44" s="13"/>
      <c r="C44" s="57">
        <f t="shared" ref="C44:D44" si="3">C39</f>
        <v>17670</v>
      </c>
      <c r="D44" s="108">
        <f t="shared" si="3"/>
        <v>0</v>
      </c>
      <c r="E44" s="11"/>
      <c r="F44" s="11"/>
    </row>
    <row r="45">
      <c r="A45" s="109" t="s">
        <v>41</v>
      </c>
      <c r="B45" s="31"/>
      <c r="C45" s="57">
        <f t="shared" ref="C45:D45" si="4">C43-C44</f>
        <v>0</v>
      </c>
      <c r="D45" s="54">
        <f t="shared" si="4"/>
        <v>0</v>
      </c>
      <c r="E45" s="66"/>
      <c r="F45" s="11"/>
    </row>
    <row r="46">
      <c r="A46" s="11"/>
      <c r="B46" s="11"/>
      <c r="C46" s="11"/>
      <c r="D46" s="11"/>
      <c r="E46" s="11"/>
      <c r="F46" s="11"/>
    </row>
    <row r="47">
      <c r="A47" s="110" t="s">
        <v>74</v>
      </c>
      <c r="B47" s="111">
        <f>D19/C11</f>
        <v>-320.25</v>
      </c>
      <c r="C47" s="112"/>
      <c r="D47" s="11"/>
      <c r="E47" s="11"/>
      <c r="F47" s="11"/>
    </row>
    <row r="48">
      <c r="A48" s="110" t="s">
        <v>75</v>
      </c>
      <c r="B48" s="111">
        <f>C39/C11</f>
        <v>2208.75</v>
      </c>
      <c r="C48" s="11"/>
      <c r="D48" s="11"/>
      <c r="E48" s="11"/>
      <c r="F48" s="11"/>
    </row>
    <row r="49">
      <c r="A49" s="11"/>
      <c r="B49" s="11"/>
      <c r="C49" s="11"/>
      <c r="D49" s="11"/>
      <c r="E49" s="11"/>
      <c r="F49" s="11"/>
    </row>
    <row r="50" ht="16.5" customHeight="1">
      <c r="A50" s="113" t="s">
        <v>42</v>
      </c>
      <c r="B50" s="114"/>
      <c r="C50" s="29" t="s">
        <v>76</v>
      </c>
      <c r="D50" s="11"/>
      <c r="E50" s="11"/>
      <c r="F50" s="11"/>
    </row>
    <row r="51">
      <c r="A51" s="11"/>
      <c r="B51" s="11"/>
      <c r="C51" s="11"/>
      <c r="D51" s="11"/>
      <c r="E51" s="11"/>
      <c r="F51" s="11"/>
    </row>
    <row r="52">
      <c r="A52" s="79" t="s">
        <v>44</v>
      </c>
      <c r="B52" s="80" t="s">
        <v>8</v>
      </c>
      <c r="C52" s="80" t="s">
        <v>22</v>
      </c>
      <c r="D52" s="11"/>
      <c r="E52" s="11"/>
      <c r="F52" s="11"/>
    </row>
    <row r="53">
      <c r="A53" s="81" t="s">
        <v>45</v>
      </c>
      <c r="B53" s="83">
        <f> D18/C11</f>
        <v>2529</v>
      </c>
      <c r="C53" s="83"/>
      <c r="D53" s="11"/>
      <c r="E53" s="11"/>
      <c r="F53" s="11"/>
    </row>
    <row r="54">
      <c r="A54" s="84" t="s">
        <v>46</v>
      </c>
      <c r="B54" s="53">
        <f>D19/C11</f>
        <v>-320.25</v>
      </c>
      <c r="C54" s="57"/>
      <c r="D54" s="85"/>
      <c r="E54" s="66"/>
      <c r="F54" s="11"/>
    </row>
    <row r="55">
      <c r="A55" s="84" t="s">
        <v>77</v>
      </c>
      <c r="B55" s="53"/>
      <c r="C55" s="57">
        <f>$C$11*B55</f>
        <v>0</v>
      </c>
      <c r="D55" s="85"/>
      <c r="E55" s="66"/>
      <c r="F55" s="11"/>
    </row>
    <row r="56">
      <c r="A56" s="81" t="s">
        <v>78</v>
      </c>
      <c r="B56" s="83"/>
      <c r="C56" s="83"/>
      <c r="D56" s="11"/>
      <c r="E56" s="11"/>
      <c r="F56" s="11"/>
    </row>
    <row r="57">
      <c r="A57" s="115" t="s">
        <v>79</v>
      </c>
      <c r="B57" s="83"/>
      <c r="C57" s="83"/>
      <c r="D57" s="11"/>
      <c r="E57" s="11"/>
      <c r="F57" s="11"/>
    </row>
    <row r="58">
      <c r="A58" s="11"/>
      <c r="B58" s="11"/>
      <c r="C58" s="11"/>
      <c r="D58" s="11"/>
      <c r="E58" s="11"/>
      <c r="F58" s="11"/>
    </row>
    <row r="59">
      <c r="A59" s="11"/>
      <c r="B59" s="11"/>
      <c r="C59" s="11"/>
      <c r="D59" s="11"/>
      <c r="E59" s="11"/>
      <c r="F59" s="11"/>
    </row>
    <row r="60">
      <c r="A60" s="11"/>
      <c r="B60" s="11"/>
      <c r="C60" s="11"/>
      <c r="D60" s="11"/>
      <c r="E60" s="11"/>
      <c r="F60" s="11"/>
    </row>
    <row r="61">
      <c r="A61" s="11"/>
      <c r="B61" s="11"/>
      <c r="C61" s="11"/>
      <c r="D61" s="11"/>
      <c r="E61" s="11"/>
      <c r="F61" s="11"/>
    </row>
    <row r="62">
      <c r="A62" s="11"/>
      <c r="B62" s="11"/>
      <c r="C62" s="11"/>
      <c r="D62" s="11"/>
      <c r="E62" s="11"/>
      <c r="F62" s="11"/>
    </row>
    <row r="63">
      <c r="A63" s="11"/>
      <c r="B63" s="11"/>
      <c r="C63" s="11"/>
      <c r="D63" s="11"/>
      <c r="E63" s="11"/>
      <c r="F63" s="11"/>
    </row>
    <row r="64">
      <c r="A64" s="11"/>
      <c r="B64" s="11"/>
      <c r="C64" s="11"/>
      <c r="D64" s="11"/>
      <c r="E64" s="11"/>
      <c r="F64" s="11"/>
    </row>
    <row r="65">
      <c r="A65" s="11"/>
      <c r="B65" s="11"/>
      <c r="C65" s="11"/>
      <c r="D65" s="11"/>
      <c r="E65" s="11"/>
      <c r="F65" s="11"/>
    </row>
    <row r="66">
      <c r="A66" s="11"/>
      <c r="B66" s="11"/>
      <c r="C66" s="11"/>
      <c r="D66" s="11"/>
      <c r="E66" s="11"/>
      <c r="F66" s="11"/>
    </row>
    <row r="67">
      <c r="A67" s="11"/>
      <c r="B67" s="11"/>
      <c r="C67" s="11"/>
      <c r="D67" s="11"/>
      <c r="E67" s="11"/>
      <c r="F67" s="11"/>
    </row>
    <row r="68">
      <c r="A68" s="11"/>
      <c r="B68" s="11"/>
      <c r="C68" s="11"/>
      <c r="D68" s="11"/>
      <c r="E68" s="11"/>
      <c r="F68" s="11"/>
    </row>
    <row r="69">
      <c r="A69" s="11"/>
      <c r="B69" s="11"/>
      <c r="C69" s="11"/>
      <c r="D69" s="11"/>
      <c r="E69" s="11"/>
      <c r="F69" s="11"/>
    </row>
    <row r="70">
      <c r="A70" s="11"/>
      <c r="B70" s="11"/>
      <c r="C70" s="11"/>
      <c r="D70" s="11"/>
      <c r="E70" s="11"/>
      <c r="F70" s="11"/>
    </row>
    <row r="71">
      <c r="A71" s="11"/>
      <c r="B71" s="11"/>
      <c r="C71" s="11"/>
      <c r="D71" s="11"/>
      <c r="E71" s="11"/>
      <c r="F71" s="11"/>
    </row>
  </sheetData>
  <mergeCells count="31">
    <mergeCell ref="A1:D1"/>
    <mergeCell ref="A2:D2"/>
    <mergeCell ref="A3:D3"/>
    <mergeCell ref="A4:D4"/>
    <mergeCell ref="A5:D5"/>
    <mergeCell ref="B6:D6"/>
    <mergeCell ref="B7:D7"/>
    <mergeCell ref="B8:D8"/>
    <mergeCell ref="A11:B11"/>
    <mergeCell ref="A12:B12"/>
    <mergeCell ref="A13:B13"/>
    <mergeCell ref="A14:B14"/>
    <mergeCell ref="A16:D16"/>
    <mergeCell ref="A17:C17"/>
    <mergeCell ref="A18:C18"/>
    <mergeCell ref="A19:C19"/>
    <mergeCell ref="A20:C20"/>
    <mergeCell ref="A22:D22"/>
    <mergeCell ref="E23:F23"/>
    <mergeCell ref="E24:F24"/>
    <mergeCell ref="E25:F25"/>
    <mergeCell ref="A42:B42"/>
    <mergeCell ref="A43:B43"/>
    <mergeCell ref="A44:B44"/>
    <mergeCell ref="A45:B45"/>
    <mergeCell ref="E26:F26"/>
    <mergeCell ref="E27:F27"/>
    <mergeCell ref="E28:F28"/>
    <mergeCell ref="E29:F29"/>
    <mergeCell ref="E30:F30"/>
    <mergeCell ref="A41:C41"/>
  </mergeCells>
  <conditionalFormatting sqref="A60">
    <cfRule type="notContainsBlanks" dxfId="0" priority="1">
      <formula>LEN(TRIM(A60))&gt;0</formula>
    </cfRule>
  </conditionalFormatting>
  <conditionalFormatting sqref="C11">
    <cfRule type="notContainsBlanks" dxfId="0" priority="2">
      <formula>LEN(TRIM(C11))&gt;0</formula>
    </cfRule>
  </conditionalFormatting>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2021-07-06T18:54:52Z</dcterms:created>
  <dc:creator>Black-Patel, Jennifer</dc:creator>
</cp:coreProperties>
</file>